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188" windowWidth="15000" windowHeight="9828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<sst xmlns="http://schemas.openxmlformats.org/spreadsheetml/2006/main" count="162" uniqueCount="162">
  <si>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</si>
  <si>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</si>
  <si>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</si>
  <si>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</si>
  <si>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</si>
  <si>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</si>
  <si>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</si>
  <si>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</si>
  <si>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</si>
  <si>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</si>
  <si>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</si>
  <si>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</si>
  <si>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</si>
  <si>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</si>
  <si>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</si>
  <si>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</si>
  <si>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</si>
  <si>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</si>
  <si>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</si>
  <si>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</si>
  <si>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</si>
  <si>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</si>
  <si>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</si>
  <si>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</si>
  <si>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</si>
  <si>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</si>
  <si>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</si>
  <si>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</si>
  <si>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</si>
  <si>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</si>
  <si>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</si>
  <si>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</si>
  <si>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</si>
  <si>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</si>
  <si>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</si>
  <si>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</si>
  <si>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</si>
  <si>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</si>
  <si>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</si>
  <si>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</si>
  <si>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</si>
  <si>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</si>
  <si>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</si>
  <si>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</si>
  <si>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</si>
  <si>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</si>
  <si>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</si>
  <si>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</si>
  <si>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</si>
  <si>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</si>
  <si>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</si>
  <si>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</si>
  <si>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</si>
  <si>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</si>
  <si>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</si>
  <si>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</si>
  <si>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</si>
  <si>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</si>
  <si>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</si>
  <si>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</si>
  <si>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</si>
  <si>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</si>
  <si>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</si>
  <si>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</si>
  <si>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</si>
  <si>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</si>
  <si>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</si>
  <si>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</si>
  <si>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</si>
  <si>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</si>
  <si>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</si>
  <si>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</si>
  <si>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</si>
  <si>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</si>
  <si>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</si>
  <si>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</si>
  <si>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</si>
  <si>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</si>
  <si>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</si>
  <si>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</si>
  <si>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</si>
  <si>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</si>
  <si>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</si>
  <si>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</si>
  <si>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</si>
  <si>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</si>
  <si>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</si>
  <si>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</si>
  <si>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</si>
  <si>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</si>
  <si>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</si>
  <si>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</si>
  <si>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</si>
  <si>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</si>
  <si>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</si>
  <si>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</si>
  <si>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</si>
  <si>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</si>
  <si>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</si>
  <si>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</si>
  <si>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</si>
  <si>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</si>
  <si>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</si>
  <si>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</si>
  <si>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</si>
  <si>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</si>
  <si>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</si>
  <si>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</si>
  <si>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</si>
  <si>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</si>
  <si>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</si>
  <si>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</si>
  <si>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</si>
  <si>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</si>
  <si>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</si>
  <si>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</si>
  <si>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</si>
  <si>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</si>
  <si>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</si>
  <si>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</si>
  <si>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</si>
  <si>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</si>
  <si>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</si>
  <si>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</si>
  <si>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</si>
  <si>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</si>
  <si>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</si>
  <si>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</si>
  <si>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</si>
  <si>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</si>
  <si>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</si>
  <si>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</si>
  <si>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</si>
  <si>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</si>
  <si>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</si>
  <si>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</si>
  <si>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</si>
  <si>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</si>
  <si>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</si>
  <si>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</si>
  <si>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</si>
  <si>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</si>
  <si>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</si>
  <si>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</si>
  <si>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</si>
  <si>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</si>
  <si>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</si>
  <si>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</si>
  <si>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</si>
  <si>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</si>
  <si>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</si>
  <si>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</si>
  <si>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Уточненные бюджетные назначения
на 2019 год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</si>
  <si>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</si>
  <si>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</si>
  <si>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</si>
  <si>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</si>
  <si>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</si>
  <si>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Сведения об исполнении областного бюджета Брянской области за 9 месяцев 2019 года по расходам в разрезе разделов и подразделов классификации расходов</t>
  </si>
  <si>
    <t>Кассовое исполнение
за 9 месяцев
2019 года</t>
  </si>
  <si>
    <t>Прикладные научные исследования в области национальной экономики</t>
  </si>
  <si>
    <t>0411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</si>
</sst>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" fontId="42" fillId="0" borderId="10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6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4"/>
  <sheetViews>
    <sheetView tabSelected="1" view="pageBreakPreview" zoomScale="130" zoomScaleSheetLayoutView="130" zoomScalePageLayoutView="0" workbookViewId="0" topLeftCell="A61">
      <selection activeCell="C81" sqref="C81:D83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</cols>
  <sheetData>
    <row r="1" spans="1:4" ht="14.25">
      <c r="A1" s="22"/>
      <c r="B1" s="22"/>
      <c r="C1" s="22"/>
      <c r="D1" s="22"/>
    </row>
    <row r="2" spans="1:5" s="3" customFormat="1" ht="40.5" customHeight="1">
      <c r="A2" s="27" t="s">
        <v>158</v>
      </c>
      <c r="B2" s="27"/>
      <c r="C2" s="27"/>
      <c r="D2" s="27"/>
      <c r="E2" s="27"/>
    </row>
    <row r="3" spans="1:5" s="3" customFormat="1" ht="15">
      <c r="A3" s="4"/>
      <c r="B3" s="4"/>
      <c r="C3" s="23"/>
      <c r="D3" s="23"/>
      <c r="E3" s="5" t="s">
        <v>151</v>
      </c>
    </row>
    <row r="4" spans="1:5" s="3" customFormat="1" ht="22.5" customHeight="1">
      <c r="A4" s="19" t="s">
        <v>147</v>
      </c>
      <c r="B4" s="19" t="s">
        <v>148</v>
      </c>
      <c r="C4" s="24" t="s">
        <v>152</v>
      </c>
      <c r="D4" s="24" t="s">
        <v>159</v>
      </c>
      <c r="E4" s="24" t="s">
        <v>150</v>
      </c>
    </row>
    <row r="5" spans="1:5" s="3" customFormat="1" ht="25.5" customHeight="1">
      <c r="A5" s="20"/>
      <c r="B5" s="20"/>
      <c r="C5" s="25"/>
      <c r="D5" s="25"/>
      <c r="E5" s="25"/>
    </row>
    <row r="6" spans="1:5" s="3" customFormat="1" ht="31.5" customHeight="1">
      <c r="A6" s="21"/>
      <c r="B6" s="21"/>
      <c r="C6" s="26"/>
      <c r="D6" s="26"/>
      <c r="E6" s="26"/>
    </row>
    <row r="7" spans="1:5" ht="18" customHeight="1">
      <c r="A7" s="11" t="s">
        <v>101</v>
      </c>
      <c r="B7" s="12" t="s">
        <v>6</v>
      </c>
      <c r="C7" s="6">
        <f>C8+C9+C10+C11+C12+C13+C14+C15</f>
        <v>1685977420.3400002</v>
      </c>
      <c r="D7" s="6">
        <f>D8+D9+D10+D11+D12+D13+D14+D15</f>
        <v>1062205351.53</v>
      </c>
      <c r="E7" s="7">
        <f>D7/C7*100</f>
        <v>63.00234740485385</v>
      </c>
    </row>
    <row r="8" spans="1:5" ht="46.5">
      <c r="A8" s="10" t="s">
        <v>136</v>
      </c>
      <c r="B8" s="13" t="s">
        <v>41</v>
      </c>
      <c r="C8" s="14">
        <v>6108669</v>
      </c>
      <c r="D8" s="14">
        <v>3838182.88</v>
      </c>
      <c r="E8" s="8">
        <f aca="true" t="shared" si="0" ref="E8:E73">D8/C8*100</f>
        <v>62.831737650214805</v>
      </c>
    </row>
    <row r="9" spans="1:5" ht="50.25" customHeight="1">
      <c r="A9" s="10" t="s">
        <v>89</v>
      </c>
      <c r="B9" s="13" t="s">
        <v>54</v>
      </c>
      <c r="C9" s="14">
        <v>147293745</v>
      </c>
      <c r="D9" s="14">
        <v>100561428.69</v>
      </c>
      <c r="E9" s="8">
        <f t="shared" si="0"/>
        <v>68.27270817915587</v>
      </c>
    </row>
    <row r="10" spans="1:5" ht="62.25">
      <c r="A10" s="10" t="s">
        <v>18</v>
      </c>
      <c r="B10" s="13" t="s">
        <v>71</v>
      </c>
      <c r="C10" s="14">
        <v>270036670.66</v>
      </c>
      <c r="D10" s="14">
        <v>163354103.94</v>
      </c>
      <c r="E10" s="8">
        <f t="shared" si="0"/>
        <v>60.49330394303269</v>
      </c>
    </row>
    <row r="11" spans="1:5" ht="15">
      <c r="A11" s="10" t="s">
        <v>30</v>
      </c>
      <c r="B11" s="13" t="s">
        <v>87</v>
      </c>
      <c r="C11" s="14">
        <v>241231615</v>
      </c>
      <c r="D11" s="14">
        <v>164820780.35</v>
      </c>
      <c r="E11" s="8">
        <f t="shared" si="0"/>
        <v>68.32470128345325</v>
      </c>
    </row>
    <row r="12" spans="1:5" ht="46.5">
      <c r="A12" s="10" t="s">
        <v>80</v>
      </c>
      <c r="B12" s="13" t="s">
        <v>105</v>
      </c>
      <c r="C12" s="14">
        <v>139380474</v>
      </c>
      <c r="D12" s="14">
        <v>95300660.01</v>
      </c>
      <c r="E12" s="8">
        <f t="shared" si="0"/>
        <v>68.37446973383086</v>
      </c>
    </row>
    <row r="13" spans="1:5" ht="15">
      <c r="A13" s="10" t="s">
        <v>11</v>
      </c>
      <c r="B13" s="13" t="s">
        <v>119</v>
      </c>
      <c r="C13" s="14">
        <v>146901807</v>
      </c>
      <c r="D13" s="14">
        <v>137011391.38</v>
      </c>
      <c r="E13" s="8">
        <f t="shared" si="0"/>
        <v>93.267328821898</v>
      </c>
    </row>
    <row r="14" spans="1:5" ht="15">
      <c r="A14" s="10" t="s">
        <v>144</v>
      </c>
      <c r="B14" s="13" t="s">
        <v>124</v>
      </c>
      <c r="C14" s="14">
        <v>70000000</v>
      </c>
      <c r="D14" s="14">
        <v>0</v>
      </c>
      <c r="E14" s="8">
        <f t="shared" si="0"/>
        <v>0</v>
      </c>
    </row>
    <row r="15" spans="1:5" ht="15">
      <c r="A15" s="10" t="s">
        <v>98</v>
      </c>
      <c r="B15" s="13" t="s">
        <v>9</v>
      </c>
      <c r="C15" s="14">
        <v>665024439.68</v>
      </c>
      <c r="D15" s="14">
        <v>397318804.28</v>
      </c>
      <c r="E15" s="8">
        <f t="shared" si="0"/>
        <v>59.74499290149156</v>
      </c>
    </row>
    <row r="16" spans="1:5" ht="15">
      <c r="A16" s="11" t="s">
        <v>132</v>
      </c>
      <c r="B16" s="12" t="s">
        <v>133</v>
      </c>
      <c r="C16" s="6">
        <f>C17+C18</f>
        <v>94672103.58</v>
      </c>
      <c r="D16" s="6">
        <f>D17+D18</f>
        <v>61599240.620000005</v>
      </c>
      <c r="E16" s="7">
        <f t="shared" si="0"/>
        <v>65.06588349750494</v>
      </c>
    </row>
    <row r="17" spans="1:5" ht="15">
      <c r="A17" s="10" t="s">
        <v>130</v>
      </c>
      <c r="B17" s="13" t="s">
        <v>27</v>
      </c>
      <c r="C17" s="14">
        <v>29937700</v>
      </c>
      <c r="D17" s="14">
        <v>22115117.66</v>
      </c>
      <c r="E17" s="8">
        <f t="shared" si="0"/>
        <v>73.87046319523543</v>
      </c>
    </row>
    <row r="18" spans="1:5" ht="15">
      <c r="A18" s="10" t="s">
        <v>25</v>
      </c>
      <c r="B18" s="13" t="s">
        <v>48</v>
      </c>
      <c r="C18" s="14">
        <v>64734403.58</v>
      </c>
      <c r="D18" s="14">
        <v>39484122.96</v>
      </c>
      <c r="E18" s="8">
        <f t="shared" si="0"/>
        <v>60.99403219372335</v>
      </c>
    </row>
    <row r="19" spans="1:5" ht="30.75">
      <c r="A19" s="11" t="s">
        <v>22</v>
      </c>
      <c r="B19" s="12" t="s">
        <v>104</v>
      </c>
      <c r="C19" s="6">
        <f>C20+C21+C22+C23</f>
        <v>593194879</v>
      </c>
      <c r="D19" s="6">
        <f>D20+D21+D22+D23</f>
        <v>341687713.57</v>
      </c>
      <c r="E19" s="7">
        <f t="shared" si="0"/>
        <v>57.60125814740892</v>
      </c>
    </row>
    <row r="20" spans="1:5" ht="46.5">
      <c r="A20" s="10" t="s">
        <v>117</v>
      </c>
      <c r="B20" s="13" t="s">
        <v>97</v>
      </c>
      <c r="C20" s="14">
        <v>37965882.11</v>
      </c>
      <c r="D20" s="14">
        <v>21449782.79</v>
      </c>
      <c r="E20" s="8">
        <f t="shared" si="0"/>
        <v>56.497522506793665</v>
      </c>
    </row>
    <row r="21" spans="1:5" ht="15">
      <c r="A21" s="10" t="s">
        <v>137</v>
      </c>
      <c r="B21" s="13" t="s">
        <v>51</v>
      </c>
      <c r="C21" s="14">
        <v>379254838.89</v>
      </c>
      <c r="D21" s="14">
        <v>236866940.68</v>
      </c>
      <c r="E21" s="8">
        <f t="shared" si="0"/>
        <v>62.45587831476595</v>
      </c>
    </row>
    <row r="22" spans="1:5" ht="15">
      <c r="A22" s="10" t="s">
        <v>84</v>
      </c>
      <c r="B22" s="13" t="s">
        <v>69</v>
      </c>
      <c r="C22" s="14">
        <v>5000000</v>
      </c>
      <c r="D22" s="14">
        <v>3835000</v>
      </c>
      <c r="E22" s="8">
        <f t="shared" si="0"/>
        <v>76.7</v>
      </c>
    </row>
    <row r="23" spans="1:5" ht="30.75">
      <c r="A23" s="10" t="s">
        <v>114</v>
      </c>
      <c r="B23" s="13" t="s">
        <v>112</v>
      </c>
      <c r="C23" s="14">
        <v>170974158</v>
      </c>
      <c r="D23" s="14">
        <v>79535990.1</v>
      </c>
      <c r="E23" s="8">
        <f t="shared" si="0"/>
        <v>46.51930504023888</v>
      </c>
    </row>
    <row r="24" spans="1:5" ht="15">
      <c r="A24" s="11" t="s">
        <v>134</v>
      </c>
      <c r="B24" s="12" t="s">
        <v>73</v>
      </c>
      <c r="C24" s="6">
        <f>C25+C26+C27+C28+C29+C30+C31+C32+C33+C34</f>
        <v>20166603586.63</v>
      </c>
      <c r="D24" s="6">
        <f>D25+D26+D27+D28+D29+D30+D31+D32+D33+D34</f>
        <v>13305729573.099998</v>
      </c>
      <c r="E24" s="7">
        <f t="shared" si="0"/>
        <v>65.97903070758724</v>
      </c>
    </row>
    <row r="25" spans="1:5" ht="15">
      <c r="A25" s="10" t="s">
        <v>109</v>
      </c>
      <c r="B25" s="13" t="s">
        <v>85</v>
      </c>
      <c r="C25" s="14">
        <v>259280016.6</v>
      </c>
      <c r="D25" s="14">
        <v>161194746.1</v>
      </c>
      <c r="E25" s="8">
        <f t="shared" si="0"/>
        <v>62.17013876109109</v>
      </c>
    </row>
    <row r="26" spans="1:5" ht="15">
      <c r="A26" s="10" t="s">
        <v>38</v>
      </c>
      <c r="B26" s="13" t="s">
        <v>143</v>
      </c>
      <c r="C26" s="14">
        <v>200000</v>
      </c>
      <c r="D26" s="14">
        <v>180000</v>
      </c>
      <c r="E26" s="8">
        <f t="shared" si="0"/>
        <v>90</v>
      </c>
    </row>
    <row r="27" spans="1:5" ht="15">
      <c r="A27" s="10" t="s">
        <v>56</v>
      </c>
      <c r="B27" s="13" t="s">
        <v>2</v>
      </c>
      <c r="C27" s="14">
        <v>10846467359.9</v>
      </c>
      <c r="D27" s="14">
        <v>8068117953.82</v>
      </c>
      <c r="E27" s="8">
        <f t="shared" si="0"/>
        <v>74.38475299016052</v>
      </c>
    </row>
    <row r="28" spans="1:5" ht="15">
      <c r="A28" s="10" t="s">
        <v>95</v>
      </c>
      <c r="B28" s="13" t="s">
        <v>16</v>
      </c>
      <c r="C28" s="14">
        <v>15607670</v>
      </c>
      <c r="D28" s="14">
        <v>5545733.36</v>
      </c>
      <c r="E28" s="8">
        <f t="shared" si="0"/>
        <v>35.53210286993511</v>
      </c>
    </row>
    <row r="29" spans="1:5" ht="15">
      <c r="A29" s="10" t="s">
        <v>120</v>
      </c>
      <c r="B29" s="13" t="s">
        <v>37</v>
      </c>
      <c r="C29" s="14">
        <v>537722654</v>
      </c>
      <c r="D29" s="14">
        <v>336952339.59</v>
      </c>
      <c r="E29" s="8">
        <f t="shared" si="0"/>
        <v>62.66284990663606</v>
      </c>
    </row>
    <row r="30" spans="1:5" ht="15">
      <c r="A30" s="10" t="s">
        <v>35</v>
      </c>
      <c r="B30" s="13" t="s">
        <v>55</v>
      </c>
      <c r="C30" s="14">
        <v>1533230037.12</v>
      </c>
      <c r="D30" s="14">
        <v>330843641.11</v>
      </c>
      <c r="E30" s="8">
        <f t="shared" si="0"/>
        <v>21.578212864356125</v>
      </c>
    </row>
    <row r="31" spans="1:5" ht="15">
      <c r="A31" s="10" t="s">
        <v>126</v>
      </c>
      <c r="B31" s="13" t="s">
        <v>66</v>
      </c>
      <c r="C31" s="14">
        <v>6251315754.1</v>
      </c>
      <c r="D31" s="14">
        <v>4031307029.22</v>
      </c>
      <c r="E31" s="8">
        <f t="shared" si="0"/>
        <v>64.48733655112557</v>
      </c>
    </row>
    <row r="32" spans="1:5" ht="15">
      <c r="A32" s="10" t="s">
        <v>29</v>
      </c>
      <c r="B32" s="13" t="s">
        <v>23</v>
      </c>
      <c r="C32" s="14">
        <v>102762200</v>
      </c>
      <c r="D32" s="14">
        <v>7255836</v>
      </c>
      <c r="E32" s="8">
        <f t="shared" si="0"/>
        <v>7.060802512986293</v>
      </c>
    </row>
    <row r="33" spans="1:5" s="16" customFormat="1" ht="30.75">
      <c r="A33" s="10" t="s">
        <v>160</v>
      </c>
      <c r="B33" s="13" t="s">
        <v>161</v>
      </c>
      <c r="C33" s="14">
        <v>99000</v>
      </c>
      <c r="D33" s="14">
        <v>29700</v>
      </c>
      <c r="E33" s="8">
        <f t="shared" si="0"/>
        <v>30</v>
      </c>
    </row>
    <row r="34" spans="1:5" ht="15">
      <c r="A34" s="10" t="s">
        <v>10</v>
      </c>
      <c r="B34" s="13" t="s">
        <v>57</v>
      </c>
      <c r="C34" s="14">
        <v>619918894.91</v>
      </c>
      <c r="D34" s="14">
        <v>364302593.9</v>
      </c>
      <c r="E34" s="8">
        <f t="shared" si="0"/>
        <v>58.766170363768246</v>
      </c>
    </row>
    <row r="35" spans="1:5" ht="15">
      <c r="A35" s="11" t="s">
        <v>131</v>
      </c>
      <c r="B35" s="12" t="s">
        <v>45</v>
      </c>
      <c r="C35" s="6">
        <f>C36+C37+C38+C39</f>
        <v>1624543098.55</v>
      </c>
      <c r="D35" s="6">
        <f>D36+D37+D38+D39</f>
        <v>658524137.74</v>
      </c>
      <c r="E35" s="7">
        <f t="shared" si="0"/>
        <v>40.53595982327409</v>
      </c>
    </row>
    <row r="36" spans="1:5" ht="15">
      <c r="A36" s="10" t="s">
        <v>8</v>
      </c>
      <c r="B36" s="13" t="s">
        <v>63</v>
      </c>
      <c r="C36" s="14">
        <v>124923847.2</v>
      </c>
      <c r="D36" s="14">
        <v>58620349.76</v>
      </c>
      <c r="E36" s="8">
        <f t="shared" si="0"/>
        <v>46.92486748839096</v>
      </c>
    </row>
    <row r="37" spans="1:5" ht="15">
      <c r="A37" s="10" t="s">
        <v>49</v>
      </c>
      <c r="B37" s="13" t="s">
        <v>77</v>
      </c>
      <c r="C37" s="14">
        <v>1024088452.35</v>
      </c>
      <c r="D37" s="14">
        <v>312106366.89</v>
      </c>
      <c r="E37" s="8">
        <f t="shared" si="0"/>
        <v>30.476504854029173</v>
      </c>
    </row>
    <row r="38" spans="1:5" ht="15">
      <c r="A38" s="10" t="s">
        <v>59</v>
      </c>
      <c r="B38" s="13" t="s">
        <v>91</v>
      </c>
      <c r="C38" s="14">
        <v>376964242</v>
      </c>
      <c r="D38" s="14">
        <v>260458654.49</v>
      </c>
      <c r="E38" s="8">
        <f t="shared" si="0"/>
        <v>69.09372971508529</v>
      </c>
    </row>
    <row r="39" spans="1:5" ht="30.75">
      <c r="A39" s="10" t="s">
        <v>3</v>
      </c>
      <c r="B39" s="13" t="s">
        <v>128</v>
      </c>
      <c r="C39" s="14">
        <v>98566557</v>
      </c>
      <c r="D39" s="14">
        <v>27338766.6</v>
      </c>
      <c r="E39" s="8">
        <f t="shared" si="0"/>
        <v>27.736351387418352</v>
      </c>
    </row>
    <row r="40" spans="1:5" ht="15">
      <c r="A40" s="11" t="s">
        <v>142</v>
      </c>
      <c r="B40" s="12" t="s">
        <v>17</v>
      </c>
      <c r="C40" s="6">
        <f>C41+C42+C43+C44</f>
        <v>101542355.67</v>
      </c>
      <c r="D40" s="6">
        <f>D41+D42+D43+D44</f>
        <v>33896411.47</v>
      </c>
      <c r="E40" s="7">
        <f t="shared" si="0"/>
        <v>33.381549252372196</v>
      </c>
    </row>
    <row r="41" spans="1:5" s="15" customFormat="1" ht="15">
      <c r="A41" s="10" t="s">
        <v>153</v>
      </c>
      <c r="B41" s="13" t="s">
        <v>154</v>
      </c>
      <c r="C41" s="14">
        <v>500000</v>
      </c>
      <c r="D41" s="14">
        <v>0</v>
      </c>
      <c r="E41" s="8">
        <f t="shared" si="0"/>
        <v>0</v>
      </c>
    </row>
    <row r="42" spans="1:5" ht="30.75">
      <c r="A42" s="10" t="s">
        <v>50</v>
      </c>
      <c r="B42" s="13" t="s">
        <v>67</v>
      </c>
      <c r="C42" s="14">
        <v>51900</v>
      </c>
      <c r="D42" s="14">
        <v>51868</v>
      </c>
      <c r="E42" s="8">
        <f t="shared" si="0"/>
        <v>99.9383429672447</v>
      </c>
    </row>
    <row r="43" spans="1:5" ht="30.75">
      <c r="A43" s="10" t="s">
        <v>111</v>
      </c>
      <c r="B43" s="13" t="s">
        <v>81</v>
      </c>
      <c r="C43" s="14">
        <v>1000000</v>
      </c>
      <c r="D43" s="14">
        <v>0</v>
      </c>
      <c r="E43" s="8">
        <f t="shared" si="0"/>
        <v>0</v>
      </c>
    </row>
    <row r="44" spans="1:5" ht="15">
      <c r="A44" s="10" t="s">
        <v>12</v>
      </c>
      <c r="B44" s="13" t="s">
        <v>96</v>
      </c>
      <c r="C44" s="14">
        <v>99990455.67</v>
      </c>
      <c r="D44" s="14">
        <v>33844543.47</v>
      </c>
      <c r="E44" s="8">
        <f t="shared" si="0"/>
        <v>33.84777401324948</v>
      </c>
    </row>
    <row r="45" spans="1:5" ht="15">
      <c r="A45" s="11" t="s">
        <v>140</v>
      </c>
      <c r="B45" s="12" t="s">
        <v>141</v>
      </c>
      <c r="C45" s="6">
        <f>C46+C47+C48+C49+C50+C51+C52</f>
        <v>13041014962.85</v>
      </c>
      <c r="D45" s="6">
        <f>D46+D47+D48+D49+D50+D51+D52</f>
        <v>8892291814.9</v>
      </c>
      <c r="E45" s="7">
        <f t="shared" si="0"/>
        <v>68.18711457836305</v>
      </c>
    </row>
    <row r="46" spans="1:5" ht="15">
      <c r="A46" s="10" t="s">
        <v>106</v>
      </c>
      <c r="B46" s="13" t="s">
        <v>5</v>
      </c>
      <c r="C46" s="14">
        <v>3793266756.22</v>
      </c>
      <c r="D46" s="14">
        <v>2504171928.27</v>
      </c>
      <c r="E46" s="8">
        <f t="shared" si="0"/>
        <v>66.01623585169143</v>
      </c>
    </row>
    <row r="47" spans="1:5" ht="15">
      <c r="A47" s="10" t="s">
        <v>83</v>
      </c>
      <c r="B47" s="13" t="s">
        <v>21</v>
      </c>
      <c r="C47" s="14">
        <v>6636905839.89</v>
      </c>
      <c r="D47" s="14">
        <v>4510602835.62</v>
      </c>
      <c r="E47" s="8">
        <f t="shared" si="0"/>
        <v>67.9624352738257</v>
      </c>
    </row>
    <row r="48" spans="1:5" ht="15">
      <c r="A48" s="10" t="s">
        <v>155</v>
      </c>
      <c r="B48" s="13" t="s">
        <v>36</v>
      </c>
      <c r="C48" s="14">
        <v>389575728.65</v>
      </c>
      <c r="D48" s="14">
        <v>208660771.22</v>
      </c>
      <c r="E48" s="8">
        <f t="shared" si="0"/>
        <v>53.56102957005918</v>
      </c>
    </row>
    <row r="49" spans="1:5" ht="15">
      <c r="A49" s="10" t="s">
        <v>19</v>
      </c>
      <c r="B49" s="13" t="s">
        <v>53</v>
      </c>
      <c r="C49" s="14">
        <v>1590052927.44</v>
      </c>
      <c r="D49" s="14">
        <v>1214030872.44</v>
      </c>
      <c r="E49" s="8">
        <f t="shared" si="0"/>
        <v>76.35160135169846</v>
      </c>
    </row>
    <row r="50" spans="1:5" ht="30.75">
      <c r="A50" s="10" t="s">
        <v>43</v>
      </c>
      <c r="B50" s="13" t="s">
        <v>70</v>
      </c>
      <c r="C50" s="14">
        <v>50062743.82</v>
      </c>
      <c r="D50" s="14">
        <v>35505348.95</v>
      </c>
      <c r="E50" s="8">
        <f t="shared" si="0"/>
        <v>70.92169993250683</v>
      </c>
    </row>
    <row r="51" spans="1:5" ht="15">
      <c r="A51" s="10" t="s">
        <v>156</v>
      </c>
      <c r="B51" s="13" t="s">
        <v>100</v>
      </c>
      <c r="C51" s="14">
        <v>320418319</v>
      </c>
      <c r="D51" s="14">
        <v>227794967.95</v>
      </c>
      <c r="E51" s="8">
        <f t="shared" si="0"/>
        <v>71.09299139354138</v>
      </c>
    </row>
    <row r="52" spans="1:5" ht="15">
      <c r="A52" s="10" t="s">
        <v>39</v>
      </c>
      <c r="B52" s="13" t="s">
        <v>138</v>
      </c>
      <c r="C52" s="14">
        <v>260732647.83</v>
      </c>
      <c r="D52" s="14">
        <v>191525090.45</v>
      </c>
      <c r="E52" s="8">
        <f t="shared" si="0"/>
        <v>73.45650498470604</v>
      </c>
    </row>
    <row r="53" spans="1:5" ht="15">
      <c r="A53" s="11" t="s">
        <v>34</v>
      </c>
      <c r="B53" s="12" t="s">
        <v>110</v>
      </c>
      <c r="C53" s="6">
        <f>C54+C55</f>
        <v>938478926.86</v>
      </c>
      <c r="D53" s="6">
        <f>D54+D55</f>
        <v>594763734.5799999</v>
      </c>
      <c r="E53" s="7">
        <f t="shared" si="0"/>
        <v>63.37528926408439</v>
      </c>
    </row>
    <row r="54" spans="1:5" ht="15">
      <c r="A54" s="10" t="s">
        <v>72</v>
      </c>
      <c r="B54" s="13" t="s">
        <v>127</v>
      </c>
      <c r="C54" s="14">
        <v>901203525.86</v>
      </c>
      <c r="D54" s="14">
        <v>568398908.03</v>
      </c>
      <c r="E54" s="8">
        <f t="shared" si="0"/>
        <v>63.07109234704653</v>
      </c>
    </row>
    <row r="55" spans="1:5" ht="15">
      <c r="A55" s="10" t="s">
        <v>60</v>
      </c>
      <c r="B55" s="13" t="s">
        <v>26</v>
      </c>
      <c r="C55" s="14">
        <v>37275401</v>
      </c>
      <c r="D55" s="14">
        <v>26364826.55</v>
      </c>
      <c r="E55" s="8">
        <f t="shared" si="0"/>
        <v>70.72982675625677</v>
      </c>
    </row>
    <row r="56" spans="1:5" ht="15">
      <c r="A56" s="11" t="s">
        <v>58</v>
      </c>
      <c r="B56" s="12" t="s">
        <v>79</v>
      </c>
      <c r="C56" s="6">
        <f>C57+C58+C59+C60+C61+C62</f>
        <v>5696293921.609999</v>
      </c>
      <c r="D56" s="6">
        <f>D57+D58+D59+D60+D61+D62</f>
        <v>4106690593.909999</v>
      </c>
      <c r="E56" s="7">
        <f t="shared" si="0"/>
        <v>72.09407819232202</v>
      </c>
    </row>
    <row r="57" spans="1:5" s="2" customFormat="1" ht="15">
      <c r="A57" s="10" t="s">
        <v>47</v>
      </c>
      <c r="B57" s="13" t="s">
        <v>102</v>
      </c>
      <c r="C57" s="14">
        <v>3095327271.57</v>
      </c>
      <c r="D57" s="14">
        <v>2248263970.72</v>
      </c>
      <c r="E57" s="8">
        <f t="shared" si="0"/>
        <v>72.634127944075</v>
      </c>
    </row>
    <row r="58" spans="1:5" s="9" customFormat="1" ht="15">
      <c r="A58" s="10" t="s">
        <v>88</v>
      </c>
      <c r="B58" s="13" t="s">
        <v>115</v>
      </c>
      <c r="C58" s="14">
        <v>1767088839.84</v>
      </c>
      <c r="D58" s="14">
        <v>1198139635.76</v>
      </c>
      <c r="E58" s="8">
        <f t="shared" si="0"/>
        <v>67.80302205227468</v>
      </c>
    </row>
    <row r="59" spans="1:5" ht="15">
      <c r="A59" s="10" t="s">
        <v>93</v>
      </c>
      <c r="B59" s="13" t="s">
        <v>0</v>
      </c>
      <c r="C59" s="14">
        <v>88145545.83</v>
      </c>
      <c r="D59" s="14">
        <v>70945193.23</v>
      </c>
      <c r="E59" s="8">
        <f t="shared" si="0"/>
        <v>80.48641886775188</v>
      </c>
    </row>
    <row r="60" spans="1:5" ht="15">
      <c r="A60" s="10" t="s">
        <v>122</v>
      </c>
      <c r="B60" s="13" t="s">
        <v>14</v>
      </c>
      <c r="C60" s="14">
        <v>96360207.57</v>
      </c>
      <c r="D60" s="14">
        <v>76243004.24</v>
      </c>
      <c r="E60" s="8">
        <f t="shared" si="0"/>
        <v>79.12291407696893</v>
      </c>
    </row>
    <row r="61" spans="1:5" ht="30.75">
      <c r="A61" s="10" t="s">
        <v>4</v>
      </c>
      <c r="B61" s="13" t="s">
        <v>31</v>
      </c>
      <c r="C61" s="14">
        <v>141702458.9</v>
      </c>
      <c r="D61" s="14">
        <v>107045979.97</v>
      </c>
      <c r="E61" s="8">
        <f t="shared" si="0"/>
        <v>75.54278225019566</v>
      </c>
    </row>
    <row r="62" spans="1:5" ht="15">
      <c r="A62" s="10" t="s">
        <v>46</v>
      </c>
      <c r="B62" s="13" t="s">
        <v>76</v>
      </c>
      <c r="C62" s="14">
        <v>507669597.9</v>
      </c>
      <c r="D62" s="14">
        <v>406052809.99</v>
      </c>
      <c r="E62" s="8">
        <f t="shared" si="0"/>
        <v>79.98367671998821</v>
      </c>
    </row>
    <row r="63" spans="1:5" ht="15">
      <c r="A63" s="11" t="s">
        <v>61</v>
      </c>
      <c r="B63" s="12" t="s">
        <v>13</v>
      </c>
      <c r="C63" s="6">
        <f>C64+C65+C66+C67+C68</f>
        <v>15806790197.640001</v>
      </c>
      <c r="D63" s="6">
        <f>D64+D65+D66+D67+D68</f>
        <v>10880806196.35</v>
      </c>
      <c r="E63" s="7">
        <f t="shared" si="0"/>
        <v>68.83627896810154</v>
      </c>
    </row>
    <row r="64" spans="1:5" s="1" customFormat="1" ht="15">
      <c r="A64" s="10" t="s">
        <v>113</v>
      </c>
      <c r="B64" s="13" t="s">
        <v>24</v>
      </c>
      <c r="C64" s="14">
        <v>142112089.75</v>
      </c>
      <c r="D64" s="14">
        <v>108152619.63</v>
      </c>
      <c r="E64" s="8">
        <f t="shared" si="0"/>
        <v>76.10374305258571</v>
      </c>
    </row>
    <row r="65" spans="1:5" s="9" customFormat="1" ht="15">
      <c r="A65" s="10" t="s">
        <v>129</v>
      </c>
      <c r="B65" s="13" t="s">
        <v>44</v>
      </c>
      <c r="C65" s="14">
        <v>1483596967.45</v>
      </c>
      <c r="D65" s="14">
        <v>1015547431.76</v>
      </c>
      <c r="E65" s="8">
        <f t="shared" si="0"/>
        <v>68.45170582314674</v>
      </c>
    </row>
    <row r="66" spans="1:5" ht="15">
      <c r="A66" s="10" t="s">
        <v>68</v>
      </c>
      <c r="B66" s="13" t="s">
        <v>62</v>
      </c>
      <c r="C66" s="14">
        <v>11832076986.21</v>
      </c>
      <c r="D66" s="14">
        <v>8280609199.26</v>
      </c>
      <c r="E66" s="8">
        <f t="shared" si="0"/>
        <v>69.98440940598046</v>
      </c>
    </row>
    <row r="67" spans="1:5" ht="15">
      <c r="A67" s="10" t="s">
        <v>82</v>
      </c>
      <c r="B67" s="13" t="s">
        <v>75</v>
      </c>
      <c r="C67" s="14">
        <v>2000517335.63</v>
      </c>
      <c r="D67" s="14">
        <v>1256666980.43</v>
      </c>
      <c r="E67" s="8">
        <f t="shared" si="0"/>
        <v>62.81710025943126</v>
      </c>
    </row>
    <row r="68" spans="1:5" ht="15">
      <c r="A68" s="10" t="s">
        <v>118</v>
      </c>
      <c r="B68" s="13" t="s">
        <v>107</v>
      </c>
      <c r="C68" s="14">
        <v>348486818.6</v>
      </c>
      <c r="D68" s="14">
        <v>219829965.27</v>
      </c>
      <c r="E68" s="8">
        <f t="shared" si="0"/>
        <v>63.08128558581871</v>
      </c>
    </row>
    <row r="69" spans="1:5" ht="15">
      <c r="A69" s="11" t="s">
        <v>42</v>
      </c>
      <c r="B69" s="12" t="s">
        <v>135</v>
      </c>
      <c r="C69" s="6">
        <f>C70+C71+C72+C73</f>
        <v>2096796068.5299997</v>
      </c>
      <c r="D69" s="6">
        <f>D70+D71+D72+D73</f>
        <v>643063544.5</v>
      </c>
      <c r="E69" s="7">
        <f t="shared" si="0"/>
        <v>30.668864471442493</v>
      </c>
    </row>
    <row r="70" spans="1:5" s="1" customFormat="1" ht="15">
      <c r="A70" s="10" t="s">
        <v>40</v>
      </c>
      <c r="B70" s="13" t="s">
        <v>1</v>
      </c>
      <c r="C70" s="14">
        <v>692775561.17</v>
      </c>
      <c r="D70" s="14">
        <v>227056864.52</v>
      </c>
      <c r="E70" s="8">
        <f t="shared" si="0"/>
        <v>32.774952992933684</v>
      </c>
    </row>
    <row r="71" spans="1:5" s="9" customFormat="1" ht="15">
      <c r="A71" s="10" t="s">
        <v>116</v>
      </c>
      <c r="B71" s="13" t="s">
        <v>15</v>
      </c>
      <c r="C71" s="14">
        <v>1246870839.36</v>
      </c>
      <c r="D71" s="14">
        <v>321057798.13</v>
      </c>
      <c r="E71" s="8">
        <f t="shared" si="0"/>
        <v>25.749082262184764</v>
      </c>
    </row>
    <row r="72" spans="1:5" ht="15">
      <c r="A72" s="10" t="s">
        <v>33</v>
      </c>
      <c r="B72" s="13" t="s">
        <v>28</v>
      </c>
      <c r="C72" s="14">
        <v>145403984</v>
      </c>
      <c r="D72" s="14">
        <v>86694946.64</v>
      </c>
      <c r="E72" s="8">
        <f t="shared" si="0"/>
        <v>59.62350154037045</v>
      </c>
    </row>
    <row r="73" spans="1:5" ht="16.5" customHeight="1">
      <c r="A73" s="10" t="s">
        <v>146</v>
      </c>
      <c r="B73" s="13" t="s">
        <v>65</v>
      </c>
      <c r="C73" s="14">
        <v>11745684</v>
      </c>
      <c r="D73" s="14">
        <v>8253935.21</v>
      </c>
      <c r="E73" s="8">
        <f t="shared" si="0"/>
        <v>70.27206938310276</v>
      </c>
    </row>
    <row r="74" spans="1:5" ht="15">
      <c r="A74" s="11" t="s">
        <v>103</v>
      </c>
      <c r="B74" s="12" t="s">
        <v>108</v>
      </c>
      <c r="C74" s="6">
        <f>C75+C76+C77</f>
        <v>139375586.4</v>
      </c>
      <c r="D74" s="6">
        <f>D75+D76+D77</f>
        <v>94791613.21000001</v>
      </c>
      <c r="E74" s="7">
        <f aca="true" t="shared" si="1" ref="E74:E84">D74/C74*100</f>
        <v>68.01163364289171</v>
      </c>
    </row>
    <row r="75" spans="1:5" s="1" customFormat="1" ht="15">
      <c r="A75" s="10" t="s">
        <v>125</v>
      </c>
      <c r="B75" s="13" t="s">
        <v>121</v>
      </c>
      <c r="C75" s="14">
        <v>29635961</v>
      </c>
      <c r="D75" s="14">
        <v>20881623.74</v>
      </c>
      <c r="E75" s="8">
        <f t="shared" si="1"/>
        <v>70.46042387489982</v>
      </c>
    </row>
    <row r="76" spans="1:5" s="9" customFormat="1" ht="15">
      <c r="A76" s="10" t="s">
        <v>145</v>
      </c>
      <c r="B76" s="13" t="s">
        <v>139</v>
      </c>
      <c r="C76" s="14">
        <v>76772331.4</v>
      </c>
      <c r="D76" s="14">
        <v>50038414.96</v>
      </c>
      <c r="E76" s="8">
        <f t="shared" si="1"/>
        <v>65.17766758871673</v>
      </c>
    </row>
    <row r="77" spans="1:5" ht="15.75" customHeight="1">
      <c r="A77" s="10" t="s">
        <v>90</v>
      </c>
      <c r="B77" s="13" t="s">
        <v>20</v>
      </c>
      <c r="C77" s="14">
        <v>32967294</v>
      </c>
      <c r="D77" s="14">
        <v>23871574.51</v>
      </c>
      <c r="E77" s="8">
        <f t="shared" si="1"/>
        <v>72.4098693389879</v>
      </c>
    </row>
    <row r="78" spans="1:5" ht="30.75">
      <c r="A78" s="11" t="s">
        <v>7</v>
      </c>
      <c r="B78" s="12" t="s">
        <v>74</v>
      </c>
      <c r="C78" s="6">
        <f>C79</f>
        <v>72242770.84</v>
      </c>
      <c r="D78" s="6">
        <f>D79</f>
        <v>47670757.94</v>
      </c>
      <c r="E78" s="7">
        <f t="shared" si="1"/>
        <v>65.98689029464141</v>
      </c>
    </row>
    <row r="79" spans="1:5" s="1" customFormat="1" ht="30.75">
      <c r="A79" s="10" t="s">
        <v>32</v>
      </c>
      <c r="B79" s="13" t="s">
        <v>94</v>
      </c>
      <c r="C79" s="14">
        <v>72242770.84</v>
      </c>
      <c r="D79" s="14">
        <v>47670757.94</v>
      </c>
      <c r="E79" s="8">
        <f t="shared" si="1"/>
        <v>65.98689029464141</v>
      </c>
    </row>
    <row r="80" spans="1:5" s="9" customFormat="1" ht="46.5">
      <c r="A80" s="11" t="s">
        <v>157</v>
      </c>
      <c r="B80" s="12" t="s">
        <v>52</v>
      </c>
      <c r="C80" s="6">
        <f>C81+C82+C83</f>
        <v>3554423451</v>
      </c>
      <c r="D80" s="6">
        <f>D81+D82+D83</f>
        <v>2325684465.4100003</v>
      </c>
      <c r="E80" s="7">
        <f t="shared" si="1"/>
        <v>65.43070901571092</v>
      </c>
    </row>
    <row r="81" spans="1:5" s="1" customFormat="1" ht="46.5">
      <c r="A81" s="10" t="s">
        <v>123</v>
      </c>
      <c r="B81" s="13" t="s">
        <v>64</v>
      </c>
      <c r="C81" s="14">
        <v>2185494500</v>
      </c>
      <c r="D81" s="14">
        <v>1645941329</v>
      </c>
      <c r="E81" s="8">
        <f t="shared" si="1"/>
        <v>75.31207829623914</v>
      </c>
    </row>
    <row r="82" spans="1:5" s="9" customFormat="1" ht="15">
      <c r="A82" s="10" t="s">
        <v>92</v>
      </c>
      <c r="B82" s="13" t="s">
        <v>78</v>
      </c>
      <c r="C82" s="14">
        <v>1079148453</v>
      </c>
      <c r="D82" s="14">
        <v>628810207.11</v>
      </c>
      <c r="E82" s="8">
        <f t="shared" si="1"/>
        <v>58.269110738372156</v>
      </c>
    </row>
    <row r="83" spans="1:5" ht="15">
      <c r="A83" s="10" t="s">
        <v>86</v>
      </c>
      <c r="B83" s="13" t="s">
        <v>99</v>
      </c>
      <c r="C83" s="14">
        <v>289780498</v>
      </c>
      <c r="D83" s="14">
        <v>50932929.3</v>
      </c>
      <c r="E83" s="8">
        <f t="shared" si="1"/>
        <v>17.576382693634546</v>
      </c>
    </row>
    <row r="84" spans="1:5" s="1" customFormat="1" ht="15">
      <c r="A84" s="17" t="s">
        <v>149</v>
      </c>
      <c r="B84" s="18"/>
      <c r="C84" s="6">
        <f>C7+C16+C19+C24+C35+C40+C45+C53+C56+C63+C69+C74+C78+C80</f>
        <v>65611949329.5</v>
      </c>
      <c r="D84" s="6">
        <f>D7+D16+D19+D24+D35+D40+D45+D53+D56+D63+D69+D74+D78+D80</f>
        <v>43049405148.83</v>
      </c>
      <c r="E84" s="7">
        <f t="shared" si="1"/>
        <v>65.61214167352047</v>
      </c>
    </row>
  </sheetData>
  <sheetProtection/>
  <mergeCells count="9">
    <mergeCell ref="A84:B84"/>
    <mergeCell ref="A4:A6"/>
    <mergeCell ref="B4:B6"/>
    <mergeCell ref="A1:D1"/>
    <mergeCell ref="C3:D3"/>
    <mergeCell ref="E4:E6"/>
    <mergeCell ref="C4:C6"/>
    <mergeCell ref="D4:D6"/>
    <mergeCell ref="A2:E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2019-10-25T07:22:00Z</dcterms:modified>
  <cp:category/>
  <cp:version/>
  <cp:contentType/>
  <cp:contentStatus/>
</cp:coreProperties>
</file>